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udget\Tréso\Support\Investor Relation\Site\Fichiers pour site\"/>
    </mc:Choice>
  </mc:AlternateContent>
  <bookViews>
    <workbookView xWindow="0" yWindow="0" windowWidth="14445" windowHeight="12870"/>
  </bookViews>
  <sheets>
    <sheet name="FR" sheetId="1" r:id="rId1"/>
  </sheets>
  <calcPr calcId="152511" calcMode="manual"/>
</workbook>
</file>

<file path=xl/calcChain.xml><?xml version="1.0" encoding="utf-8"?>
<calcChain xmlns="http://schemas.openxmlformats.org/spreadsheetml/2006/main">
  <c r="B19" i="1" l="1"/>
  <c r="B20" i="1" s="1"/>
  <c r="B8" i="1"/>
  <c r="B14" i="1" s="1"/>
  <c r="C5" i="1" l="1"/>
  <c r="C8" i="1"/>
  <c r="C19" i="1"/>
  <c r="C20" i="1"/>
  <c r="C14" i="1"/>
  <c r="D8" i="1"/>
  <c r="D19" i="1"/>
  <c r="D20" i="1"/>
  <c r="D14" i="1"/>
  <c r="E7" i="1"/>
  <c r="E5" i="1"/>
  <c r="E8" i="1"/>
  <c r="E19" i="1"/>
  <c r="E20" i="1"/>
  <c r="F5" i="1"/>
  <c r="F8" i="1"/>
  <c r="F14" i="1"/>
  <c r="F19" i="1"/>
  <c r="F20" i="1"/>
  <c r="E14" i="1"/>
</calcChain>
</file>

<file path=xl/sharedStrings.xml><?xml version="1.0" encoding="utf-8"?>
<sst xmlns="http://schemas.openxmlformats.org/spreadsheetml/2006/main" count="33" uniqueCount="18">
  <si>
    <t>Actions propres</t>
  </si>
  <si>
    <t>Endettement brut</t>
  </si>
  <si>
    <t>Trésorerie brute</t>
  </si>
  <si>
    <t>Trésorerie/endettement net hors autocontrôle</t>
  </si>
  <si>
    <t xml:space="preserve">plus actions propres </t>
  </si>
  <si>
    <t>Portefeuille</t>
  </si>
  <si>
    <t>obligations échangeables/convertibles</t>
  </si>
  <si>
    <t>Détail de la trésorerie</t>
  </si>
  <si>
    <t>En € millions</t>
  </si>
  <si>
    <t>Tableau historique depuis …</t>
  </si>
  <si>
    <t>na</t>
  </si>
  <si>
    <t>Auto-contrôle en sous-jacent des obligations convertibles</t>
  </si>
  <si>
    <t>LTV*</t>
  </si>
  <si>
    <t>* nouvelle définition à partir du 31/12/2015</t>
  </si>
  <si>
    <t>dettes bancaires/bonds/autres</t>
  </si>
  <si>
    <t xml:space="preserve"> = total présenté dans l'actif net réévalué</t>
  </si>
  <si>
    <t>Actif net réévalué</t>
  </si>
  <si>
    <t>Loan To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</si>
</sst>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\(#,##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/>
      <top/>
      <bottom style="hair">
        <color theme="0" tint="-0.14996795556505021"/>
      </bottom>
      <diagonal/>
    </border>
    <border>
      <left/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hair">
        <color theme="0" tint="-0.14996795556505021"/>
      </top>
      <bottom style="hair">
        <color theme="0" tint="-0.1499679555650502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/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left" indent="1"/>
    </xf>
    <xf numFmtId="165" fontId="5" fillId="0" borderId="7" xfId="0" applyNumberFormat="1" applyFont="1" applyBorder="1"/>
    <xf numFmtId="165" fontId="5" fillId="0" borderId="8" xfId="0" applyNumberFormat="1" applyFont="1" applyBorder="1"/>
    <xf numFmtId="165" fontId="5" fillId="0" borderId="9" xfId="0" applyNumberFormat="1" applyFont="1" applyBorder="1"/>
    <xf numFmtId="0" fontId="5" fillId="0" borderId="0" xfId="0" applyFont="1" applyAlignment="1">
      <alignment horizontal="left" indent="1"/>
    </xf>
    <xf numFmtId="165" fontId="5" fillId="0" borderId="1" xfId="0" applyNumberFormat="1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0" fontId="7" fillId="0" borderId="0" xfId="0" applyFont="1" applyAlignment="1">
      <alignment horizontal="right"/>
    </xf>
    <xf numFmtId="165" fontId="7" fillId="0" borderId="1" xfId="0" applyNumberFormat="1" applyFont="1" applyBorder="1" applyAlignment="1">
      <alignment horizontal="right" indent="3"/>
    </xf>
    <xf numFmtId="165" fontId="7" fillId="0" borderId="2" xfId="0" applyNumberFormat="1" applyFont="1" applyBorder="1" applyAlignment="1">
      <alignment horizontal="right" indent="3"/>
    </xf>
    <xf numFmtId="165" fontId="7" fillId="0" borderId="3" xfId="0" applyNumberFormat="1" applyFont="1" applyBorder="1" applyAlignment="1">
      <alignment horizontal="right" indent="3"/>
    </xf>
    <xf numFmtId="0" fontId="8" fillId="0" borderId="6" xfId="0" applyFont="1" applyBorder="1" applyAlignment="1">
      <alignment horizontal="left" indent="1"/>
    </xf>
    <xf numFmtId="165" fontId="8" fillId="0" borderId="10" xfId="0" applyNumberFormat="1" applyFont="1" applyBorder="1"/>
    <xf numFmtId="165" fontId="8" fillId="0" borderId="11" xfId="0" applyNumberFormat="1" applyFont="1" applyBorder="1"/>
    <xf numFmtId="165" fontId="8" fillId="0" borderId="12" xfId="0" applyNumberFormat="1" applyFont="1" applyBorder="1"/>
    <xf numFmtId="0" fontId="5" fillId="0" borderId="5" xfId="0" applyFont="1" applyBorder="1" applyAlignment="1">
      <alignment horizontal="left" indent="1"/>
    </xf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15" xfId="0" applyNumberFormat="1" applyFont="1" applyBorder="1"/>
    <xf numFmtId="165" fontId="7" fillId="0" borderId="1" xfId="0" applyNumberFormat="1" applyFont="1" applyBorder="1"/>
    <xf numFmtId="165" fontId="7" fillId="0" borderId="2" xfId="0" applyNumberFormat="1" applyFont="1" applyBorder="1"/>
    <xf numFmtId="165" fontId="7" fillId="0" borderId="3" xfId="0" applyNumberFormat="1" applyFont="1" applyBorder="1"/>
    <xf numFmtId="0" fontId="7" fillId="0" borderId="0" xfId="0" applyFont="1"/>
    <xf numFmtId="0" fontId="8" fillId="0" borderId="0" xfId="0" quotePrefix="1" applyFont="1" applyAlignment="1">
      <alignment horizontal="left" indent="1"/>
    </xf>
    <xf numFmtId="165" fontId="8" fillId="0" borderId="1" xfId="0" applyNumberFormat="1" applyFont="1" applyBorder="1"/>
    <xf numFmtId="165" fontId="8" fillId="0" borderId="2" xfId="0" applyNumberFormat="1" applyFont="1" applyBorder="1"/>
    <xf numFmtId="165" fontId="8" fillId="0" borderId="3" xfId="0" applyNumberFormat="1" applyFont="1" applyBorder="1"/>
    <xf numFmtId="165" fontId="6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164" fontId="5" fillId="0" borderId="2" xfId="2" applyNumberFormat="1" applyFont="1" applyBorder="1" applyAlignment="1">
      <alignment horizontal="right"/>
    </xf>
    <xf numFmtId="164" fontId="5" fillId="0" borderId="3" xfId="2" applyNumberFormat="1" applyFont="1" applyBorder="1" applyAlignment="1">
      <alignment horizontal="right"/>
    </xf>
  </cellXfs>
  <cellStyles count="3">
    <cellStyle name="Normal" xfId="0" builtinId="0"/>
    <cellStyle name="Normal 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2"/>
  <sheetViews>
    <sheetView showGridLines="0" tabSelected="1" workbookViewId="0">
      <selection activeCell="G1" sqref="G1"/>
    </sheetView>
  </sheetViews>
  <sheetFormatPr defaultColWidth="11.42578125" defaultRowHeight="12.75" x14ac:dyDescent="0.2"/>
  <cols>
    <col min="1" max="1" width="51.140625" style="5" bestFit="1" customWidth="1"/>
    <col min="2" max="17" width="16.7109375" style="5" customWidth="1"/>
    <col min="18" max="16384" width="11.42578125" style="5"/>
  </cols>
  <sheetData>
    <row r="1" spans="1:17" x14ac:dyDescent="0.2">
      <c r="A1" s="1" t="s">
        <v>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2">
      <c r="A2" s="6" t="s">
        <v>8</v>
      </c>
      <c r="B2" s="7">
        <v>43281</v>
      </c>
      <c r="C2" s="2">
        <v>2017</v>
      </c>
      <c r="D2" s="2">
        <v>2016</v>
      </c>
      <c r="E2" s="2">
        <v>2015</v>
      </c>
      <c r="F2" s="2">
        <v>2014</v>
      </c>
      <c r="G2" s="2">
        <v>2013</v>
      </c>
      <c r="H2" s="3">
        <v>2012</v>
      </c>
      <c r="I2" s="3">
        <v>2011</v>
      </c>
      <c r="J2" s="3">
        <v>2010</v>
      </c>
      <c r="K2" s="3">
        <v>2009</v>
      </c>
      <c r="L2" s="3">
        <v>2008</v>
      </c>
      <c r="M2" s="3">
        <v>2007</v>
      </c>
      <c r="N2" s="3">
        <v>2006</v>
      </c>
      <c r="O2" s="3">
        <v>2005</v>
      </c>
      <c r="P2" s="3">
        <v>2004</v>
      </c>
      <c r="Q2" s="4">
        <v>2003</v>
      </c>
    </row>
    <row r="3" spans="1:17" x14ac:dyDescent="0.2">
      <c r="A3" s="8" t="s">
        <v>7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x14ac:dyDescent="0.2">
      <c r="A4" s="12" t="s">
        <v>2</v>
      </c>
      <c r="B4" s="13">
        <v>689.54</v>
      </c>
      <c r="C4" s="13">
        <v>564.29999999999995</v>
      </c>
      <c r="D4" s="13">
        <v>1375</v>
      </c>
      <c r="E4" s="13">
        <v>1291</v>
      </c>
      <c r="F4" s="13">
        <v>1826</v>
      </c>
      <c r="G4" s="13">
        <v>1889.5</v>
      </c>
      <c r="H4" s="14">
        <v>1331.5</v>
      </c>
      <c r="I4" s="14">
        <v>727.09999999999991</v>
      </c>
      <c r="J4" s="14">
        <v>913.8</v>
      </c>
      <c r="K4" s="14">
        <v>611.5</v>
      </c>
      <c r="L4" s="14">
        <v>964</v>
      </c>
      <c r="M4" s="14">
        <v>1777.8</v>
      </c>
      <c r="N4" s="14">
        <v>2625.7999999999997</v>
      </c>
      <c r="O4" s="14">
        <v>62.800000000000011</v>
      </c>
      <c r="P4" s="14">
        <v>387.90000000000003</v>
      </c>
      <c r="Q4" s="15">
        <v>542.9</v>
      </c>
    </row>
    <row r="5" spans="1:17" x14ac:dyDescent="0.2">
      <c r="A5" s="16" t="s">
        <v>1</v>
      </c>
      <c r="B5" s="17">
        <v>-1270.8</v>
      </c>
      <c r="C5" s="17">
        <f>C6+C7</f>
        <v>-1007</v>
      </c>
      <c r="D5" s="17">
        <v>-1150</v>
      </c>
      <c r="E5" s="17">
        <f>E6+E7</f>
        <v>-2031</v>
      </c>
      <c r="F5" s="17">
        <f>F6+F7</f>
        <v>-2059</v>
      </c>
      <c r="G5" s="17">
        <v>-2801.2</v>
      </c>
      <c r="H5" s="18">
        <v>-1358.1</v>
      </c>
      <c r="I5" s="18">
        <v>-1735</v>
      </c>
      <c r="J5" s="18">
        <v>-785</v>
      </c>
      <c r="K5" s="18">
        <v>-435</v>
      </c>
      <c r="L5" s="18">
        <v>-435</v>
      </c>
      <c r="M5" s="18">
        <v>-435</v>
      </c>
      <c r="N5" s="18">
        <v>-435</v>
      </c>
      <c r="O5" s="18">
        <v>-435</v>
      </c>
      <c r="P5" s="18">
        <v>0</v>
      </c>
      <c r="Q5" s="19">
        <v>-334</v>
      </c>
    </row>
    <row r="6" spans="1:17" x14ac:dyDescent="0.2">
      <c r="A6" s="20" t="s">
        <v>6</v>
      </c>
      <c r="B6" s="21">
        <v>-201.3</v>
      </c>
      <c r="C6" s="21">
        <v>-450.4</v>
      </c>
      <c r="D6" s="21">
        <v>-757</v>
      </c>
      <c r="E6" s="21">
        <v>-1450</v>
      </c>
      <c r="F6" s="21">
        <v>-1509</v>
      </c>
      <c r="G6" s="21">
        <v>-1851.2</v>
      </c>
      <c r="H6" s="22">
        <v>-408.1</v>
      </c>
      <c r="I6" s="22">
        <v>-435</v>
      </c>
      <c r="J6" s="22">
        <v>-435</v>
      </c>
      <c r="K6" s="22">
        <v>-435</v>
      </c>
      <c r="L6" s="22">
        <v>-435</v>
      </c>
      <c r="M6" s="22">
        <v>-435</v>
      </c>
      <c r="N6" s="22">
        <v>-435</v>
      </c>
      <c r="O6" s="22">
        <v>-435</v>
      </c>
      <c r="P6" s="22">
        <v>0</v>
      </c>
      <c r="Q6" s="23">
        <v>-210</v>
      </c>
    </row>
    <row r="7" spans="1:17" x14ac:dyDescent="0.2">
      <c r="A7" s="20" t="s">
        <v>14</v>
      </c>
      <c r="B7" s="21">
        <v>-1069.4000000000001</v>
      </c>
      <c r="C7" s="21">
        <v>-556.6</v>
      </c>
      <c r="D7" s="21">
        <v>-393</v>
      </c>
      <c r="E7" s="21">
        <f>-550-31</f>
        <v>-581</v>
      </c>
      <c r="F7" s="21">
        <v>-550</v>
      </c>
      <c r="G7" s="21">
        <v>-950</v>
      </c>
      <c r="H7" s="22">
        <v>-950</v>
      </c>
      <c r="I7" s="22">
        <v>-1300</v>
      </c>
      <c r="J7" s="22">
        <v>-350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3">
        <v>-124</v>
      </c>
    </row>
    <row r="8" spans="1:17" x14ac:dyDescent="0.2">
      <c r="A8" s="24" t="s">
        <v>3</v>
      </c>
      <c r="B8" s="25">
        <f>B4+B5</f>
        <v>-581.26</v>
      </c>
      <c r="C8" s="25">
        <f t="shared" ref="C8:F8" si="0">C4+C5</f>
        <v>-442.70000000000005</v>
      </c>
      <c r="D8" s="25">
        <f t="shared" si="0"/>
        <v>225</v>
      </c>
      <c r="E8" s="25">
        <f t="shared" si="0"/>
        <v>-740</v>
      </c>
      <c r="F8" s="25">
        <f t="shared" si="0"/>
        <v>-233</v>
      </c>
      <c r="G8" s="25">
        <v>-911.7</v>
      </c>
      <c r="H8" s="26">
        <v>-26.599999999999966</v>
      </c>
      <c r="I8" s="26">
        <v>-1007.9000000000001</v>
      </c>
      <c r="J8" s="26">
        <v>128.80000000000001</v>
      </c>
      <c r="K8" s="26">
        <v>176.5</v>
      </c>
      <c r="L8" s="26">
        <v>529</v>
      </c>
      <c r="M8" s="26">
        <v>1342.8</v>
      </c>
      <c r="N8" s="26">
        <v>2190.7999999999997</v>
      </c>
      <c r="O8" s="26">
        <v>-372.2</v>
      </c>
      <c r="P8" s="26">
        <v>387.90000000000003</v>
      </c>
      <c r="Q8" s="27">
        <v>208.89999999999998</v>
      </c>
    </row>
    <row r="9" spans="1:17" x14ac:dyDescent="0.2">
      <c r="A9" s="28" t="s">
        <v>0</v>
      </c>
      <c r="B9" s="29">
        <v>305.2</v>
      </c>
      <c r="C9" s="29">
        <v>505</v>
      </c>
      <c r="D9" s="29">
        <v>467</v>
      </c>
      <c r="E9" s="29">
        <v>471</v>
      </c>
      <c r="F9" s="29">
        <v>429</v>
      </c>
      <c r="G9" s="29">
        <v>415.5</v>
      </c>
      <c r="H9" s="30">
        <v>365.9</v>
      </c>
      <c r="I9" s="30">
        <v>313.7</v>
      </c>
      <c r="J9" s="30">
        <v>380.2</v>
      </c>
      <c r="K9" s="30">
        <v>391.9</v>
      </c>
      <c r="L9" s="30">
        <v>317.10000000000002</v>
      </c>
      <c r="M9" s="30">
        <v>460</v>
      </c>
      <c r="N9" s="30">
        <v>445.3</v>
      </c>
      <c r="O9" s="30">
        <v>427.9</v>
      </c>
      <c r="P9" s="30">
        <v>337.3</v>
      </c>
      <c r="Q9" s="31">
        <v>267.60000000000002</v>
      </c>
    </row>
    <row r="10" spans="1:17" x14ac:dyDescent="0.2">
      <c r="B10" s="17"/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x14ac:dyDescent="0.2">
      <c r="A11" s="8" t="s">
        <v>16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s="35" customFormat="1" x14ac:dyDescent="0.2">
      <c r="A12" s="16" t="s">
        <v>3</v>
      </c>
      <c r="B12" s="32"/>
      <c r="C12" s="32"/>
      <c r="D12" s="32"/>
      <c r="E12" s="32"/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s="35" customFormat="1" x14ac:dyDescent="0.2">
      <c r="A13" s="16" t="s">
        <v>4</v>
      </c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s="35" customFormat="1" x14ac:dyDescent="0.2">
      <c r="A14" s="36" t="s">
        <v>15</v>
      </c>
      <c r="B14" s="37">
        <f>B8+B9</f>
        <v>-276.06</v>
      </c>
      <c r="C14" s="37">
        <f t="shared" ref="B14:F14" si="1">C8+C9</f>
        <v>62.299999999999955</v>
      </c>
      <c r="D14" s="37">
        <f t="shared" si="1"/>
        <v>692</v>
      </c>
      <c r="E14" s="37">
        <f t="shared" si="1"/>
        <v>-269</v>
      </c>
      <c r="F14" s="37">
        <f t="shared" si="1"/>
        <v>196</v>
      </c>
      <c r="G14" s="37">
        <v>-496.2</v>
      </c>
      <c r="H14" s="38">
        <v>339.3</v>
      </c>
      <c r="I14" s="38">
        <v>-694.2</v>
      </c>
      <c r="J14" s="38">
        <v>509</v>
      </c>
      <c r="K14" s="38">
        <v>568.4</v>
      </c>
      <c r="L14" s="38">
        <v>846.1</v>
      </c>
      <c r="M14" s="38">
        <v>1802.8</v>
      </c>
      <c r="N14" s="38">
        <v>2636.1</v>
      </c>
      <c r="O14" s="38">
        <v>55.699999999999989</v>
      </c>
      <c r="P14" s="38">
        <v>725.2</v>
      </c>
      <c r="Q14" s="39">
        <v>476.5</v>
      </c>
    </row>
    <row r="15" spans="1:17" x14ac:dyDescent="0.2"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x14ac:dyDescent="0.2">
      <c r="A16" s="8" t="s">
        <v>17</v>
      </c>
      <c r="B16" s="40"/>
      <c r="C16" s="40"/>
      <c r="D16" s="40"/>
      <c r="E16" s="40"/>
      <c r="F16" s="40"/>
      <c r="G16" s="40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x14ac:dyDescent="0.2">
      <c r="A17" s="16" t="s">
        <v>5</v>
      </c>
      <c r="B17" s="17">
        <v>19188.900000000001</v>
      </c>
      <c r="C17" s="17">
        <v>18825.7</v>
      </c>
      <c r="D17" s="17">
        <v>16300</v>
      </c>
      <c r="E17" s="17">
        <v>15457.157057330001</v>
      </c>
      <c r="F17" s="17">
        <v>15065</v>
      </c>
      <c r="G17" s="17">
        <v>15413.6</v>
      </c>
      <c r="H17" s="18">
        <v>12908</v>
      </c>
      <c r="I17" s="18">
        <v>12254.9</v>
      </c>
      <c r="J17" s="18">
        <v>13814.6</v>
      </c>
      <c r="K17" s="18">
        <v>14663.8</v>
      </c>
      <c r="L17" s="18">
        <v>11965.1</v>
      </c>
      <c r="M17" s="18">
        <v>17942.7</v>
      </c>
      <c r="N17" s="18">
        <v>14127.1</v>
      </c>
      <c r="O17" s="18">
        <v>11054</v>
      </c>
      <c r="P17" s="18">
        <v>8164</v>
      </c>
      <c r="Q17" s="19">
        <v>7051.6</v>
      </c>
    </row>
    <row r="18" spans="1:17" x14ac:dyDescent="0.2">
      <c r="A18" s="16" t="s">
        <v>11</v>
      </c>
      <c r="B18" s="17">
        <v>201.34420884849601</v>
      </c>
      <c r="C18" s="17">
        <v>450</v>
      </c>
      <c r="D18" s="17">
        <v>398.6</v>
      </c>
      <c r="E18" s="17">
        <v>394.15</v>
      </c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x14ac:dyDescent="0.2">
      <c r="A19" s="16" t="s">
        <v>3</v>
      </c>
      <c r="B19" s="41">
        <f>B8</f>
        <v>-581.26</v>
      </c>
      <c r="C19" s="41">
        <f>C8</f>
        <v>-442.70000000000005</v>
      </c>
      <c r="D19" s="41">
        <f t="shared" ref="D19:F19" si="2">D8</f>
        <v>225</v>
      </c>
      <c r="E19" s="41">
        <f t="shared" si="2"/>
        <v>-740</v>
      </c>
      <c r="F19" s="41">
        <f t="shared" si="2"/>
        <v>-233</v>
      </c>
      <c r="G19" s="41">
        <v>-911.7</v>
      </c>
      <c r="H19" s="42">
        <v>-26.599999999999966</v>
      </c>
      <c r="I19" s="42">
        <v>-1007.9000000000001</v>
      </c>
      <c r="J19" s="42" t="s">
        <v>10</v>
      </c>
      <c r="K19" s="42" t="s">
        <v>10</v>
      </c>
      <c r="L19" s="42" t="s">
        <v>10</v>
      </c>
      <c r="M19" s="42" t="s">
        <v>10</v>
      </c>
      <c r="N19" s="42" t="s">
        <v>10</v>
      </c>
      <c r="O19" s="42">
        <v>-372.2</v>
      </c>
      <c r="P19" s="42" t="s">
        <v>10</v>
      </c>
      <c r="Q19" s="43" t="s">
        <v>10</v>
      </c>
    </row>
    <row r="20" spans="1:17" x14ac:dyDescent="0.2">
      <c r="A20" s="16" t="s">
        <v>12</v>
      </c>
      <c r="B20" s="44">
        <f>MAX(0,-(B19/(B17+B18)))</f>
        <v>2.9976930343907131E-2</v>
      </c>
      <c r="C20" s="44">
        <f>MAX(0,-(C19/(C17+C18)))</f>
        <v>2.296674050747833E-2</v>
      </c>
      <c r="D20" s="44">
        <f>MAX(0,-(D19/(D17+D18)))</f>
        <v>0</v>
      </c>
      <c r="E20" s="44">
        <f>-(E19/(E17+E18))</f>
        <v>4.6683847415460125E-2</v>
      </c>
      <c r="F20" s="45">
        <f>-F19/F17</f>
        <v>1.5466312645204115E-2</v>
      </c>
      <c r="G20" s="45">
        <v>5.914906316499715E-2</v>
      </c>
      <c r="H20" s="46">
        <v>2.0607375271149649E-3</v>
      </c>
      <c r="I20" s="46">
        <v>8.2244653159144518E-2</v>
      </c>
      <c r="J20" s="46" t="s">
        <v>10</v>
      </c>
      <c r="K20" s="46" t="s">
        <v>10</v>
      </c>
      <c r="L20" s="46" t="s">
        <v>10</v>
      </c>
      <c r="M20" s="46" t="s">
        <v>10</v>
      </c>
      <c r="N20" s="46" t="s">
        <v>10</v>
      </c>
      <c r="O20" s="46">
        <v>3.3671069296182375E-2</v>
      </c>
      <c r="P20" s="46" t="s">
        <v>10</v>
      </c>
      <c r="Q20" s="47" t="s">
        <v>10</v>
      </c>
    </row>
    <row r="22" spans="1:17" x14ac:dyDescent="0.2">
      <c r="A22" s="5" t="s">
        <v>13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Philippe Tacquenier</cp:lastModifiedBy>
  <dcterms:created xsi:type="dcterms:W3CDTF">2013-11-19T07:35:31Z</dcterms:created>
  <dcterms:modified xsi:type="dcterms:W3CDTF">2018-08-01T08:46:51Z</dcterms:modified>
</cp:coreProperties>
</file>