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1290" windowWidth="10065" windowHeight="11535" activeTab="0"/>
  </bookViews>
  <sheets>
    <sheet name="Feuil1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<sst xmlns="http://schemas.openxmlformats.org/spreadsheetml/2006/main" count="33" uniqueCount="18">
  <si>
    <t>Loan to value</t>
  </si>
  <si>
    <t>na</t>
  </si>
  <si>
    <t>Historic data since…</t>
  </si>
  <si>
    <t>In € millions</t>
  </si>
  <si>
    <t>Net financial position</t>
  </si>
  <si>
    <t>Gross debt</t>
  </si>
  <si>
    <t>Gross cash &amp; cash equivalents</t>
  </si>
  <si>
    <t>exchangeable/convertible bonds</t>
  </si>
  <si>
    <t>Treasury shares</t>
  </si>
  <si>
    <t>Adjusted Net Assets</t>
  </si>
  <si>
    <t>plus treasury shares</t>
  </si>
  <si>
    <t xml:space="preserve"> = total included in the adjusted net assets</t>
  </si>
  <si>
    <t>Portfolio</t>
  </si>
  <si>
    <t>Net financial position (excluding treasury shares)</t>
  </si>
  <si>
    <t>bank debt/retail bond/other</t>
  </si>
  <si>
    <t>Treasury shares as underlying of convertible bonds</t>
  </si>
  <si>
    <t>LTV*</t>
  </si>
  <si>
    <t>* new definition as from Dec. 31, 2015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</si>
</sst>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;\(#,##0.0\)"/>
    <numFmt numFmtId="174" formatCode="0.0%"/>
    <numFmt numFmtId="175" formatCode="#,##0.0"/>
    <numFmt numFmtId="176" formatCode="#.##00;\-#.##00"/>
    <numFmt numFmtId="177" formatCode="#.###0;\-#.###0"/>
    <numFmt numFmtId="178" formatCode="[$-80C]dddd\ d\ mmmm\ yyyy"/>
    <numFmt numFmtId="179" formatCode="#,##0;\(#,##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>
        <color indexed="63"/>
      </right>
      <top style="thin"/>
      <bottom style="hair">
        <color theme="0" tint="-0.149959996342659"/>
      </bottom>
    </border>
    <border>
      <left>
        <color indexed="63"/>
      </left>
      <right style="thin">
        <color theme="1" tint="0.34999001026153564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>
        <color theme="1" tint="0.34999001026153564"/>
      </right>
      <top style="thin"/>
      <bottom style="hair">
        <color theme="0" tint="-0.149959996342659"/>
      </bottom>
    </border>
    <border>
      <left>
        <color indexed="63"/>
      </left>
      <right style="thin">
        <color theme="1" tint="0.3499900102615356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hair">
        <color theme="0" tint="-0.149959996342659"/>
      </bottom>
    </border>
    <border>
      <left style="thin">
        <color theme="1" tint="0.34999001026153564"/>
      </left>
      <right>
        <color indexed="63"/>
      </right>
      <top>
        <color indexed="63"/>
      </top>
      <bottom style="hair">
        <color theme="0" tint="-0.149959996342659"/>
      </bottom>
    </border>
    <border>
      <left style="thin">
        <color theme="1" tint="0.34999001026153564"/>
      </left>
      <right style="thin">
        <color theme="1" tint="0.34999001026153564"/>
      </right>
      <top style="thin"/>
      <bottom style="hair">
        <color theme="0" tint="-0.149959996342659"/>
      </bottom>
    </border>
    <border>
      <left style="thin">
        <color theme="1" tint="0.34999001026153564"/>
      </left>
      <right>
        <color indexed="63"/>
      </right>
      <top style="thin"/>
      <bottom style="hair">
        <color theme="0" tint="-0.149959996342659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1" tint="0.34999001026153564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0" fillId="0" borderId="0" xfId="0" applyFont="1" applyAlignment="1">
      <alignment horizontal="left" inden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174" fontId="40" fillId="0" borderId="10" xfId="57" applyNumberFormat="1" applyFont="1" applyBorder="1" applyAlignment="1">
      <alignment horizontal="right"/>
    </xf>
    <xf numFmtId="174" fontId="40" fillId="0" borderId="11" xfId="57" applyNumberFormat="1" applyFont="1" applyBorder="1" applyAlignment="1">
      <alignment horizontal="right"/>
    </xf>
    <xf numFmtId="174" fontId="40" fillId="0" borderId="12" xfId="57" applyNumberFormat="1" applyFont="1" applyBorder="1" applyAlignment="1">
      <alignment horizontal="right"/>
    </xf>
    <xf numFmtId="0" fontId="40" fillId="0" borderId="13" xfId="0" applyFont="1" applyBorder="1" applyAlignment="1">
      <alignment horizontal="left" indent="1"/>
    </xf>
    <xf numFmtId="0" fontId="40" fillId="0" borderId="14" xfId="0" applyFont="1" applyBorder="1" applyAlignment="1">
      <alignment horizontal="left" indent="1"/>
    </xf>
    <xf numFmtId="0" fontId="45" fillId="0" borderId="15" xfId="0" applyFont="1" applyBorder="1" applyAlignment="1">
      <alignment horizontal="left" indent="1"/>
    </xf>
    <xf numFmtId="0" fontId="45" fillId="0" borderId="0" xfId="0" applyFont="1" applyAlignment="1" quotePrefix="1">
      <alignment horizontal="left" indent="1"/>
    </xf>
    <xf numFmtId="179" fontId="40" fillId="0" borderId="16" xfId="0" applyNumberFormat="1" applyFont="1" applyBorder="1" applyAlignment="1">
      <alignment/>
    </xf>
    <xf numFmtId="179" fontId="40" fillId="0" borderId="10" xfId="0" applyNumberFormat="1" applyFont="1" applyBorder="1" applyAlignment="1">
      <alignment/>
    </xf>
    <xf numFmtId="179" fontId="42" fillId="0" borderId="10" xfId="0" applyNumberFormat="1" applyFont="1" applyBorder="1" applyAlignment="1">
      <alignment horizontal="right" indent="3"/>
    </xf>
    <xf numFmtId="179" fontId="45" fillId="0" borderId="17" xfId="0" applyNumberFormat="1" applyFont="1" applyBorder="1" applyAlignment="1">
      <alignment/>
    </xf>
    <xf numFmtId="179" fontId="40" fillId="0" borderId="18" xfId="0" applyNumberFormat="1" applyFont="1" applyBorder="1" applyAlignment="1">
      <alignment/>
    </xf>
    <xf numFmtId="179" fontId="42" fillId="0" borderId="10" xfId="0" applyNumberFormat="1" applyFont="1" applyBorder="1" applyAlignment="1">
      <alignment/>
    </xf>
    <xf numFmtId="179" fontId="45" fillId="0" borderId="10" xfId="0" applyNumberFormat="1" applyFont="1" applyBorder="1" applyAlignment="1">
      <alignment/>
    </xf>
    <xf numFmtId="179" fontId="41" fillId="0" borderId="10" xfId="0" applyNumberFormat="1" applyFont="1" applyBorder="1" applyAlignment="1">
      <alignment/>
    </xf>
    <xf numFmtId="179" fontId="40" fillId="0" borderId="10" xfId="0" applyNumberFormat="1" applyFont="1" applyBorder="1" applyAlignment="1">
      <alignment horizontal="right"/>
    </xf>
    <xf numFmtId="179" fontId="40" fillId="0" borderId="19" xfId="0" applyNumberFormat="1" applyFont="1" applyBorder="1" applyAlignment="1">
      <alignment/>
    </xf>
    <xf numFmtId="179" fontId="40" fillId="0" borderId="20" xfId="0" applyNumberFormat="1" applyFont="1" applyBorder="1" applyAlignment="1">
      <alignment/>
    </xf>
    <xf numFmtId="179" fontId="40" fillId="0" borderId="11" xfId="0" applyNumberFormat="1" applyFont="1" applyBorder="1" applyAlignment="1">
      <alignment/>
    </xf>
    <xf numFmtId="179" fontId="40" fillId="0" borderId="12" xfId="0" applyNumberFormat="1" applyFont="1" applyBorder="1" applyAlignment="1">
      <alignment/>
    </xf>
    <xf numFmtId="179" fontId="42" fillId="0" borderId="11" xfId="0" applyNumberFormat="1" applyFont="1" applyBorder="1" applyAlignment="1">
      <alignment horizontal="right" indent="3"/>
    </xf>
    <xf numFmtId="179" fontId="42" fillId="0" borderId="12" xfId="0" applyNumberFormat="1" applyFont="1" applyBorder="1" applyAlignment="1">
      <alignment horizontal="right" indent="3"/>
    </xf>
    <xf numFmtId="179" fontId="45" fillId="0" borderId="21" xfId="0" applyNumberFormat="1" applyFont="1" applyBorder="1" applyAlignment="1">
      <alignment/>
    </xf>
    <xf numFmtId="179" fontId="45" fillId="0" borderId="22" xfId="0" applyNumberFormat="1" applyFont="1" applyBorder="1" applyAlignment="1">
      <alignment/>
    </xf>
    <xf numFmtId="179" fontId="40" fillId="0" borderId="23" xfId="0" applyNumberFormat="1" applyFont="1" applyBorder="1" applyAlignment="1">
      <alignment/>
    </xf>
    <xf numFmtId="179" fontId="40" fillId="0" borderId="24" xfId="0" applyNumberFormat="1" applyFont="1" applyBorder="1" applyAlignment="1">
      <alignment/>
    </xf>
    <xf numFmtId="179" fontId="42" fillId="0" borderId="11" xfId="0" applyNumberFormat="1" applyFont="1" applyBorder="1" applyAlignment="1">
      <alignment/>
    </xf>
    <xf numFmtId="179" fontId="42" fillId="0" borderId="12" xfId="0" applyNumberFormat="1" applyFont="1" applyBorder="1" applyAlignment="1">
      <alignment/>
    </xf>
    <xf numFmtId="179" fontId="45" fillId="0" borderId="11" xfId="0" applyNumberFormat="1" applyFont="1" applyBorder="1" applyAlignment="1">
      <alignment/>
    </xf>
    <xf numFmtId="179" fontId="45" fillId="0" borderId="12" xfId="0" applyNumberFormat="1" applyFont="1" applyBorder="1" applyAlignment="1">
      <alignment/>
    </xf>
    <xf numFmtId="179" fontId="40" fillId="0" borderId="11" xfId="0" applyNumberFormat="1" applyFont="1" applyBorder="1" applyAlignment="1">
      <alignment horizontal="right"/>
    </xf>
    <xf numFmtId="179" fontId="40" fillId="0" borderId="12" xfId="0" applyNumberFormat="1" applyFont="1" applyBorder="1" applyAlignment="1">
      <alignment horizontal="right"/>
    </xf>
    <xf numFmtId="174" fontId="40" fillId="0" borderId="10" xfId="57" applyNumberFormat="1" applyFont="1" applyFill="1" applyBorder="1" applyAlignment="1">
      <alignment horizontal="right"/>
    </xf>
    <xf numFmtId="14" fontId="4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48.57421875" style="1" customWidth="1"/>
    <col min="2" max="2" width="16.7109375" style="1" customWidth="1"/>
    <col min="3" max="3" width="18.140625" style="1" customWidth="1"/>
    <col min="4" max="4" width="16.7109375" style="1" customWidth="1"/>
    <col min="5" max="5" width="19.28125" style="1" customWidth="1"/>
    <col min="6" max="16" width="16.7109375" style="1" customWidth="1"/>
    <col min="17" max="16384" width="11.421875" style="1" customWidth="1"/>
  </cols>
  <sheetData>
    <row r="1" spans="1:16" ht="15.75">
      <c r="A1" s="5" t="s">
        <v>2</v>
      </c>
      <c r="B1" s="8"/>
      <c r="C1" s="5"/>
      <c r="D1" s="8"/>
      <c r="E1" s="5"/>
      <c r="F1" s="8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15">
      <c r="A2" s="6" t="s">
        <v>3</v>
      </c>
      <c r="B2" s="47">
        <v>42825</v>
      </c>
      <c r="C2" s="8">
        <v>2016</v>
      </c>
      <c r="D2" s="8">
        <v>2015</v>
      </c>
      <c r="E2" s="8">
        <v>2014</v>
      </c>
      <c r="F2" s="8">
        <v>2013</v>
      </c>
      <c r="G2" s="9">
        <v>2012</v>
      </c>
      <c r="H2" s="9">
        <v>2011</v>
      </c>
      <c r="I2" s="9">
        <v>2010</v>
      </c>
      <c r="J2" s="9">
        <v>2009</v>
      </c>
      <c r="K2" s="9">
        <v>2008</v>
      </c>
      <c r="L2" s="9">
        <v>2007</v>
      </c>
      <c r="M2" s="9">
        <v>2006</v>
      </c>
      <c r="N2" s="9">
        <v>2005</v>
      </c>
      <c r="O2" s="9">
        <v>2004</v>
      </c>
      <c r="P2" s="10">
        <v>2003</v>
      </c>
    </row>
    <row r="3" spans="1:16" ht="15">
      <c r="A3" s="2" t="s">
        <v>4</v>
      </c>
      <c r="B3" s="11"/>
      <c r="C3" s="11"/>
      <c r="D3" s="11"/>
      <c r="E3" s="2"/>
      <c r="F3" s="11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5">
      <c r="A4" s="17" t="s">
        <v>6</v>
      </c>
      <c r="B4" s="21">
        <v>1333</v>
      </c>
      <c r="C4" s="21">
        <v>1375</v>
      </c>
      <c r="D4" s="21">
        <v>1291</v>
      </c>
      <c r="E4" s="21">
        <v>1826</v>
      </c>
      <c r="F4" s="21">
        <v>1889.5</v>
      </c>
      <c r="G4" s="30">
        <v>1331.5</v>
      </c>
      <c r="H4" s="30">
        <v>727.0999999999999</v>
      </c>
      <c r="I4" s="30">
        <v>913.8</v>
      </c>
      <c r="J4" s="30">
        <v>611.5</v>
      </c>
      <c r="K4" s="30">
        <v>964</v>
      </c>
      <c r="L4" s="30">
        <v>1777.8</v>
      </c>
      <c r="M4" s="30">
        <v>2625.7999999999997</v>
      </c>
      <c r="N4" s="30">
        <v>62.80000000000001</v>
      </c>
      <c r="O4" s="30">
        <v>387.90000000000003</v>
      </c>
      <c r="P4" s="31">
        <v>542.9</v>
      </c>
    </row>
    <row r="5" spans="1:16" ht="15">
      <c r="A5" s="7" t="s">
        <v>5</v>
      </c>
      <c r="B5" s="22">
        <v>-844</v>
      </c>
      <c r="C5" s="22">
        <v>-1150</v>
      </c>
      <c r="D5" s="22">
        <v>-2031</v>
      </c>
      <c r="E5" s="22">
        <f>E6+E7</f>
        <v>-2059</v>
      </c>
      <c r="F5" s="22">
        <v>-2801.2</v>
      </c>
      <c r="G5" s="32">
        <v>-1358.1</v>
      </c>
      <c r="H5" s="32">
        <v>-1735</v>
      </c>
      <c r="I5" s="32">
        <v>-785</v>
      </c>
      <c r="J5" s="32">
        <v>-435</v>
      </c>
      <c r="K5" s="32">
        <v>-435</v>
      </c>
      <c r="L5" s="32">
        <v>-435</v>
      </c>
      <c r="M5" s="32">
        <v>-435</v>
      </c>
      <c r="N5" s="32">
        <v>-435</v>
      </c>
      <c r="O5" s="32">
        <v>0</v>
      </c>
      <c r="P5" s="33">
        <v>-334</v>
      </c>
    </row>
    <row r="6" spans="1:16" ht="15">
      <c r="A6" s="3" t="s">
        <v>7</v>
      </c>
      <c r="B6" s="23">
        <v>-450</v>
      </c>
      <c r="C6" s="23">
        <v>-757</v>
      </c>
      <c r="D6" s="23">
        <v>-1450</v>
      </c>
      <c r="E6" s="23">
        <v>-1509</v>
      </c>
      <c r="F6" s="23">
        <v>-1851.2</v>
      </c>
      <c r="G6" s="34">
        <v>-408.1</v>
      </c>
      <c r="H6" s="34">
        <v>-435</v>
      </c>
      <c r="I6" s="34">
        <v>-435</v>
      </c>
      <c r="J6" s="34">
        <v>-435</v>
      </c>
      <c r="K6" s="34">
        <v>-435</v>
      </c>
      <c r="L6" s="34">
        <v>-435</v>
      </c>
      <c r="M6" s="34">
        <v>-435</v>
      </c>
      <c r="N6" s="34">
        <v>-435</v>
      </c>
      <c r="O6" s="34">
        <v>0</v>
      </c>
      <c r="P6" s="35">
        <v>-210</v>
      </c>
    </row>
    <row r="7" spans="1:16" ht="15">
      <c r="A7" s="3" t="s">
        <v>14</v>
      </c>
      <c r="B7" s="23">
        <v>-393</v>
      </c>
      <c r="C7" s="23">
        <v>-393</v>
      </c>
      <c r="D7" s="23">
        <v>-581</v>
      </c>
      <c r="E7" s="23">
        <v>-550</v>
      </c>
      <c r="F7" s="23">
        <v>-950</v>
      </c>
      <c r="G7" s="34">
        <v>-950</v>
      </c>
      <c r="H7" s="34">
        <v>-1300</v>
      </c>
      <c r="I7" s="34">
        <v>-350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5">
        <v>-124</v>
      </c>
    </row>
    <row r="8" spans="1:16" ht="15">
      <c r="A8" s="19" t="s">
        <v>13</v>
      </c>
      <c r="B8" s="24">
        <f>B4+B5</f>
        <v>489</v>
      </c>
      <c r="C8" s="24">
        <f>C4+C5</f>
        <v>225</v>
      </c>
      <c r="D8" s="24">
        <v>-740</v>
      </c>
      <c r="E8" s="24">
        <f>E4+E5</f>
        <v>-233</v>
      </c>
      <c r="F8" s="24">
        <v>-911.7</v>
      </c>
      <c r="G8" s="36">
        <v>-26.599999999999966</v>
      </c>
      <c r="H8" s="36">
        <v>-1007.9000000000001</v>
      </c>
      <c r="I8" s="36">
        <v>128.8</v>
      </c>
      <c r="J8" s="36">
        <v>176.5</v>
      </c>
      <c r="K8" s="36">
        <v>529</v>
      </c>
      <c r="L8" s="36">
        <v>1342.8</v>
      </c>
      <c r="M8" s="36">
        <v>2190.7999999999997</v>
      </c>
      <c r="N8" s="36">
        <v>-372.2</v>
      </c>
      <c r="O8" s="36">
        <v>387.90000000000003</v>
      </c>
      <c r="P8" s="37">
        <v>208.89999999999998</v>
      </c>
    </row>
    <row r="9" spans="1:16" ht="15">
      <c r="A9" s="18" t="s">
        <v>8</v>
      </c>
      <c r="B9" s="25">
        <v>489</v>
      </c>
      <c r="C9" s="25">
        <v>467</v>
      </c>
      <c r="D9" s="25">
        <v>471</v>
      </c>
      <c r="E9" s="25">
        <v>429</v>
      </c>
      <c r="F9" s="25">
        <v>415.5</v>
      </c>
      <c r="G9" s="38">
        <v>365.9</v>
      </c>
      <c r="H9" s="38">
        <v>313.7</v>
      </c>
      <c r="I9" s="38">
        <v>380.2</v>
      </c>
      <c r="J9" s="38">
        <v>391.9</v>
      </c>
      <c r="K9" s="38">
        <v>317.1</v>
      </c>
      <c r="L9" s="38">
        <v>460</v>
      </c>
      <c r="M9" s="38">
        <v>445.3</v>
      </c>
      <c r="N9" s="38">
        <v>427.9</v>
      </c>
      <c r="O9" s="38">
        <v>337.3</v>
      </c>
      <c r="P9" s="39">
        <v>267.6</v>
      </c>
    </row>
    <row r="10" spans="2:16" ht="15">
      <c r="B10" s="22"/>
      <c r="C10" s="22"/>
      <c r="D10" s="22"/>
      <c r="E10" s="22"/>
      <c r="F10" s="2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15">
      <c r="A11" s="2" t="s">
        <v>9</v>
      </c>
      <c r="B11" s="22"/>
      <c r="C11" s="22"/>
      <c r="D11" s="22"/>
      <c r="E11" s="22"/>
      <c r="F11" s="2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s="4" customFormat="1" ht="15">
      <c r="A12" s="7" t="s">
        <v>13</v>
      </c>
      <c r="B12" s="26"/>
      <c r="C12" s="26"/>
      <c r="D12" s="26"/>
      <c r="E12" s="26"/>
      <c r="F12" s="26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s="4" customFormat="1" ht="15">
      <c r="A13" s="7" t="s">
        <v>10</v>
      </c>
      <c r="B13" s="22"/>
      <c r="C13" s="22"/>
      <c r="D13" s="22"/>
      <c r="E13" s="22"/>
      <c r="F13" s="22"/>
      <c r="G13" s="32"/>
      <c r="H13" s="32"/>
      <c r="I13" s="32"/>
      <c r="J13" s="32"/>
      <c r="K13" s="32"/>
      <c r="L13" s="32"/>
      <c r="M13" s="32"/>
      <c r="N13" s="32"/>
      <c r="O13" s="32"/>
      <c r="P13" s="33"/>
    </row>
    <row r="14" spans="1:16" s="4" customFormat="1" ht="15">
      <c r="A14" s="20" t="s">
        <v>11</v>
      </c>
      <c r="B14" s="27">
        <f>B8+B9</f>
        <v>978</v>
      </c>
      <c r="C14" s="27">
        <f>C8+C9</f>
        <v>692</v>
      </c>
      <c r="D14" s="27">
        <v>-269</v>
      </c>
      <c r="E14" s="27">
        <f>E8+E9</f>
        <v>196</v>
      </c>
      <c r="F14" s="27">
        <v>-496.2</v>
      </c>
      <c r="G14" s="42">
        <v>339.3</v>
      </c>
      <c r="H14" s="42">
        <v>-694.2</v>
      </c>
      <c r="I14" s="42">
        <v>509</v>
      </c>
      <c r="J14" s="42">
        <v>568.4</v>
      </c>
      <c r="K14" s="42">
        <v>846.1</v>
      </c>
      <c r="L14" s="42">
        <v>1802.8</v>
      </c>
      <c r="M14" s="42">
        <v>2636.1</v>
      </c>
      <c r="N14" s="42">
        <v>55.69999999999999</v>
      </c>
      <c r="O14" s="42">
        <v>725.2</v>
      </c>
      <c r="P14" s="43">
        <v>476.5</v>
      </c>
    </row>
    <row r="15" spans="2:16" ht="15">
      <c r="B15" s="22"/>
      <c r="C15" s="22"/>
      <c r="D15" s="22"/>
      <c r="E15" s="22"/>
      <c r="F15" s="2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1:16" ht="15">
      <c r="A16" s="2" t="s">
        <v>0</v>
      </c>
      <c r="B16" s="28"/>
      <c r="C16" s="28"/>
      <c r="D16" s="28"/>
      <c r="E16" s="28"/>
      <c r="F16" s="28"/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1:16" ht="15">
      <c r="A17" s="7" t="s">
        <v>12</v>
      </c>
      <c r="B17" s="22">
        <v>17552</v>
      </c>
      <c r="C17" s="22">
        <v>16300</v>
      </c>
      <c r="D17" s="22">
        <v>15457.157057330001</v>
      </c>
      <c r="E17" s="22">
        <v>15065</v>
      </c>
      <c r="F17" s="22">
        <v>15413.6</v>
      </c>
      <c r="G17" s="32">
        <v>12908</v>
      </c>
      <c r="H17" s="32">
        <v>12254.9</v>
      </c>
      <c r="I17" s="32">
        <v>13814.6</v>
      </c>
      <c r="J17" s="32">
        <v>14663.8</v>
      </c>
      <c r="K17" s="32">
        <v>11965.1</v>
      </c>
      <c r="L17" s="32">
        <v>17942.7</v>
      </c>
      <c r="M17" s="32">
        <v>14127.1</v>
      </c>
      <c r="N17" s="32">
        <v>11054</v>
      </c>
      <c r="O17" s="32">
        <v>8164</v>
      </c>
      <c r="P17" s="33">
        <v>7051.6</v>
      </c>
    </row>
    <row r="18" spans="1:16" ht="15">
      <c r="A18" s="7" t="s">
        <v>15</v>
      </c>
      <c r="B18" s="22">
        <v>426</v>
      </c>
      <c r="C18" s="22">
        <v>398.6</v>
      </c>
      <c r="D18" s="22">
        <v>394.15</v>
      </c>
      <c r="E18" s="22"/>
      <c r="F18" s="2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1:16" ht="15">
      <c r="A19" s="7" t="s">
        <v>13</v>
      </c>
      <c r="B19" s="29">
        <f>B8</f>
        <v>489</v>
      </c>
      <c r="C19" s="29">
        <f>C8</f>
        <v>225</v>
      </c>
      <c r="D19" s="29">
        <f>D8</f>
        <v>-740</v>
      </c>
      <c r="E19" s="29">
        <f>E8</f>
        <v>-233</v>
      </c>
      <c r="F19" s="29">
        <v>-911.7</v>
      </c>
      <c r="G19" s="44">
        <v>-26.599999999999966</v>
      </c>
      <c r="H19" s="44">
        <v>-1007.9000000000001</v>
      </c>
      <c r="I19" s="44" t="s">
        <v>1</v>
      </c>
      <c r="J19" s="44" t="s">
        <v>1</v>
      </c>
      <c r="K19" s="44" t="s">
        <v>1</v>
      </c>
      <c r="L19" s="44" t="s">
        <v>1</v>
      </c>
      <c r="M19" s="44" t="s">
        <v>1</v>
      </c>
      <c r="N19" s="44">
        <v>-372.2</v>
      </c>
      <c r="O19" s="44" t="s">
        <v>1</v>
      </c>
      <c r="P19" s="45" t="s">
        <v>1</v>
      </c>
    </row>
    <row r="20" spans="1:16" ht="15">
      <c r="A20" s="7" t="s">
        <v>16</v>
      </c>
      <c r="B20" s="46">
        <f>MAX(0,-(B19/(B17+B18)))</f>
        <v>0</v>
      </c>
      <c r="C20" s="46">
        <f>MAX(0,-(C19/(C17+C18)))</f>
        <v>0</v>
      </c>
      <c r="D20" s="46">
        <f>-(D19/(D17+D18))</f>
        <v>0.046683847415460125</v>
      </c>
      <c r="E20" s="14">
        <f>-E19/E17</f>
        <v>0.015466312645204115</v>
      </c>
      <c r="F20" s="14">
        <v>0.05914906316499715</v>
      </c>
      <c r="G20" s="15">
        <v>0.002060737527114965</v>
      </c>
      <c r="H20" s="15">
        <v>0.08224465315914452</v>
      </c>
      <c r="I20" s="15" t="s">
        <v>1</v>
      </c>
      <c r="J20" s="15" t="s">
        <v>1</v>
      </c>
      <c r="K20" s="15" t="s">
        <v>1</v>
      </c>
      <c r="L20" s="15" t="s">
        <v>1</v>
      </c>
      <c r="M20" s="15" t="s">
        <v>1</v>
      </c>
      <c r="N20" s="15">
        <v>0.033671069296182375</v>
      </c>
      <c r="O20" s="15" t="s">
        <v>1</v>
      </c>
      <c r="P20" s="16" t="s">
        <v>1</v>
      </c>
    </row>
    <row r="22" ht="15">
      <c r="A22" s="1" t="s">
        <v>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PhT</cp:lastModifiedBy>
  <cp:lastPrinted>2014-08-28T11:12:16Z</cp:lastPrinted>
  <dcterms:created xsi:type="dcterms:W3CDTF">2013-11-19T07:35:31Z</dcterms:created>
  <dcterms:modified xsi:type="dcterms:W3CDTF">2017-05-04T09:00:05Z</dcterms:modified>
  <cp:category/>
  <cp:version/>
  <cp:contentType/>
  <cp:contentStatus/>
</cp:coreProperties>
</file>